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7240" windowHeight="1492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2" l="1"/>
  <c r="M13" i="2"/>
  <c r="M12" i="2"/>
  <c r="M9" i="2"/>
  <c r="M8" i="2"/>
  <c r="M7" i="2"/>
  <c r="M6" i="2"/>
  <c r="M5" i="2"/>
  <c r="M2" i="2"/>
  <c r="J11" i="2"/>
  <c r="J10" i="2"/>
  <c r="J9" i="2"/>
  <c r="J8" i="2"/>
  <c r="J7" i="2"/>
  <c r="J6" i="2"/>
  <c r="J5" i="2"/>
  <c r="J4" i="2"/>
  <c r="L15" i="2"/>
  <c r="I15" i="2"/>
  <c r="I14" i="2"/>
  <c r="L13" i="2"/>
  <c r="I13" i="2"/>
  <c r="L12" i="2"/>
  <c r="I11" i="2"/>
  <c r="I10" i="2"/>
  <c r="L9" i="2"/>
  <c r="I9" i="2"/>
  <c r="L8" i="2"/>
  <c r="I8" i="2"/>
  <c r="L7" i="2"/>
  <c r="I7" i="2"/>
  <c r="L6" i="2"/>
  <c r="I6" i="2"/>
  <c r="L5" i="2"/>
  <c r="I5" i="2"/>
  <c r="I4" i="2"/>
  <c r="L2" i="2"/>
  <c r="O9" i="1"/>
  <c r="N9" i="1"/>
  <c r="M9" i="1"/>
  <c r="K9" i="1"/>
  <c r="J9" i="1"/>
  <c r="I9" i="1"/>
  <c r="H9" i="1"/>
  <c r="G9" i="1"/>
  <c r="F9" i="1"/>
  <c r="E9" i="1"/>
  <c r="D9" i="1"/>
  <c r="O11" i="1"/>
  <c r="M11" i="1"/>
  <c r="L11" i="1"/>
  <c r="I11" i="1"/>
  <c r="H11" i="1"/>
  <c r="G11" i="1"/>
  <c r="F11" i="1"/>
  <c r="E11" i="1"/>
  <c r="B11" i="1"/>
  <c r="D21" i="1"/>
  <c r="J20" i="1"/>
  <c r="I17" i="1"/>
  <c r="H17" i="1"/>
  <c r="G42" i="1"/>
  <c r="G35" i="1"/>
  <c r="G29" i="1"/>
  <c r="G23" i="1"/>
  <c r="G18" i="1"/>
  <c r="D17" i="1"/>
  <c r="B23" i="1"/>
  <c r="B18" i="1"/>
</calcChain>
</file>

<file path=xl/sharedStrings.xml><?xml version="1.0" encoding="utf-8"?>
<sst xmlns="http://schemas.openxmlformats.org/spreadsheetml/2006/main" count="242" uniqueCount="95">
  <si>
    <t xml:space="preserve">MP405 </t>
    <phoneticPr fontId="1"/>
  </si>
  <si>
    <t>Point</t>
    <phoneticPr fontId="1"/>
  </si>
  <si>
    <t>Section</t>
    <phoneticPr fontId="1"/>
  </si>
  <si>
    <t>longitude</t>
    <phoneticPr fontId="1"/>
  </si>
  <si>
    <t>latitude</t>
    <phoneticPr fontId="1"/>
  </si>
  <si>
    <t>altitude (m a.s.l.)</t>
    <phoneticPr fontId="1"/>
  </si>
  <si>
    <t>70 05 01.8</t>
  </si>
  <si>
    <t>148 32 28.2</t>
  </si>
  <si>
    <t>Dalton</t>
    <phoneticPr fontId="1"/>
  </si>
  <si>
    <t>1cm moss, 9cm silt [A, #5], 20cm silty peat [B, #4], 7cm silt</t>
    <phoneticPr fontId="1"/>
  </si>
  <si>
    <t>Soil profile (soil samples)</t>
    <phoneticPr fontId="1"/>
  </si>
  <si>
    <t>Soil moisture (EC5)</t>
    <phoneticPr fontId="1"/>
  </si>
  <si>
    <t>MP323</t>
    <phoneticPr fontId="1"/>
  </si>
  <si>
    <t>68 55 57.7</t>
  </si>
  <si>
    <t>148 51 35.1</t>
    <phoneticPr fontId="1"/>
  </si>
  <si>
    <t>[w/o shrub] 1cm moss, 5cm O, 6cm A, 5 cm B, below C(#6); [w/ shrub] 1 cm Liiter, 5 cm O, 9 cm A, 4 cm B, below C</t>
    <phoneticPr fontId="1"/>
  </si>
  <si>
    <t>thaw depth</t>
    <phoneticPr fontId="1"/>
  </si>
  <si>
    <t>20 cm</t>
    <phoneticPr fontId="1"/>
  </si>
  <si>
    <t>MP308</t>
    <phoneticPr fontId="1"/>
  </si>
  <si>
    <t>68 48 34.8</t>
    <phoneticPr fontId="1"/>
  </si>
  <si>
    <t>148 49 06.8</t>
    <phoneticPr fontId="1"/>
  </si>
  <si>
    <t>2cm dryas, 3 cm O, 11 cm A (#7), 2cm gravel A, below gravel C</t>
    <phoneticPr fontId="1"/>
  </si>
  <si>
    <t>MP263</t>
    <phoneticPr fontId="1"/>
  </si>
  <si>
    <t>68 19 27.1</t>
  </si>
  <si>
    <t>149 20 56.1</t>
  </si>
  <si>
    <t>7 cm moss, 11 cm O/A (#1), below B (#2)</t>
    <phoneticPr fontId="1"/>
  </si>
  <si>
    <t>O 1187, C 887</t>
    <phoneticPr fontId="1"/>
  </si>
  <si>
    <t>MP251</t>
    <phoneticPr fontId="1"/>
  </si>
  <si>
    <t>68 11 45.3</t>
  </si>
  <si>
    <t>149 25 08.9</t>
  </si>
  <si>
    <t>2 cm moss, 17 cm O/A, below C (#3)</t>
    <phoneticPr fontId="1"/>
  </si>
  <si>
    <t>O 1166, C 1010</t>
    <phoneticPr fontId="1"/>
  </si>
  <si>
    <t>MP237</t>
    <phoneticPr fontId="1"/>
  </si>
  <si>
    <t>68 02 54.7</t>
    <phoneticPr fontId="1"/>
  </si>
  <si>
    <t>149 37 26.9</t>
    <phoneticPr fontId="1"/>
  </si>
  <si>
    <t>47 cm (mineral only), 20 cm (sphagnum)</t>
    <phoneticPr fontId="1"/>
  </si>
  <si>
    <t>1 cm feather moss, 7 cm O, below C (#8)</t>
    <phoneticPr fontId="1"/>
  </si>
  <si>
    <t>MP203</t>
    <phoneticPr fontId="1"/>
  </si>
  <si>
    <t>67 35 42.5</t>
    <phoneticPr fontId="1"/>
  </si>
  <si>
    <t>149 47 07.0</t>
    <phoneticPr fontId="1"/>
  </si>
  <si>
    <t>59 cm</t>
    <phoneticPr fontId="1"/>
  </si>
  <si>
    <t>2cm dryas, 1 cm H/O, 58 cm A (#9)</t>
    <phoneticPr fontId="1"/>
  </si>
  <si>
    <t>MP168</t>
    <phoneticPr fontId="1"/>
  </si>
  <si>
    <t>67 10 31.7</t>
    <phoneticPr fontId="1"/>
  </si>
  <si>
    <t>150 18 51.3</t>
    <phoneticPr fontId="1"/>
  </si>
  <si>
    <t>27 cm</t>
    <phoneticPr fontId="1"/>
  </si>
  <si>
    <t>2 cm lichen, 7 cm O, 14 cm A, 4 cm B</t>
    <phoneticPr fontId="1"/>
  </si>
  <si>
    <t>PFRR</t>
    <phoneticPr fontId="1"/>
  </si>
  <si>
    <t>43 cm</t>
    <phoneticPr fontId="1"/>
  </si>
  <si>
    <t>2 cm lichen, 11 cm O, 29 cm A, 1 cm B</t>
    <phoneticPr fontId="1"/>
  </si>
  <si>
    <t>Kougarok</t>
    <phoneticPr fontId="1"/>
  </si>
  <si>
    <t>US</t>
    <phoneticPr fontId="1"/>
  </si>
  <si>
    <t>BS</t>
    <phoneticPr fontId="1"/>
  </si>
  <si>
    <t>65 26' 28.5"</t>
    <phoneticPr fontId="1"/>
  </si>
  <si>
    <t>164 40' 12.0"</t>
    <phoneticPr fontId="1"/>
  </si>
  <si>
    <t>65 26' 34.4"</t>
    <phoneticPr fontId="1"/>
  </si>
  <si>
    <t>164 39' 52.9"</t>
    <phoneticPr fontId="1"/>
  </si>
  <si>
    <t>88 cm</t>
    <phoneticPr fontId="1"/>
  </si>
  <si>
    <t>38 cm, 34 cm, 38 cm</t>
    <phoneticPr fontId="1"/>
  </si>
  <si>
    <t>1 cm litter, 3 cm moss, 3 cm O, below C (#11)</t>
    <phoneticPr fontId="1"/>
  </si>
  <si>
    <t>2 cm moss, 10 cm O, 17 cm A, below C (#10)</t>
    <phoneticPr fontId="1"/>
  </si>
  <si>
    <t>moss 629; O 1171; A 1204; C 1037</t>
    <phoneticPr fontId="1"/>
  </si>
  <si>
    <t>C 1147</t>
    <phoneticPr fontId="1"/>
  </si>
  <si>
    <t>Barrow</t>
    <phoneticPr fontId="1"/>
  </si>
  <si>
    <t>C31-A</t>
    <phoneticPr fontId="1"/>
  </si>
  <si>
    <t>BD3</t>
    <phoneticPr fontId="1"/>
  </si>
  <si>
    <t>D40 rim</t>
    <phoneticPr fontId="1"/>
  </si>
  <si>
    <t>71 16' 47.5"</t>
    <phoneticPr fontId="1"/>
  </si>
  <si>
    <t>156 35' 59.3"</t>
    <phoneticPr fontId="1"/>
  </si>
  <si>
    <t>31 cm</t>
    <phoneticPr fontId="1"/>
  </si>
  <si>
    <t>2 cm grass/roots, 6 cm O, 3 cm A, below C (#12)</t>
    <phoneticPr fontId="1"/>
  </si>
  <si>
    <t>O 1187, A 994, C 940</t>
    <phoneticPr fontId="1"/>
  </si>
  <si>
    <t>71 16' 48.6"</t>
    <phoneticPr fontId="1"/>
  </si>
  <si>
    <t>156 36' 07.4"</t>
    <phoneticPr fontId="1"/>
  </si>
  <si>
    <t>22 cm</t>
    <phoneticPr fontId="1"/>
  </si>
  <si>
    <t>1 cm moss, 6 cm dead moss, 5 cm O (#13), below A</t>
    <phoneticPr fontId="1"/>
  </si>
  <si>
    <t>F 931, O 795, A 1116</t>
    <phoneticPr fontId="1"/>
  </si>
  <si>
    <t>71 16' 54.3"</t>
    <phoneticPr fontId="1"/>
  </si>
  <si>
    <t>156 35' 58.6"</t>
    <phoneticPr fontId="1"/>
  </si>
  <si>
    <t>26 cm</t>
    <phoneticPr fontId="1"/>
  </si>
  <si>
    <t>3 cm moss, 15 cm O, below B/C (#14)</t>
    <phoneticPr fontId="1"/>
  </si>
  <si>
    <t>O 1238, C 1132, B 1105</t>
    <phoneticPr fontId="1"/>
  </si>
  <si>
    <t>C 1144; B 1188</t>
    <phoneticPr fontId="1"/>
  </si>
  <si>
    <t>O 768 A 1071</t>
    <phoneticPr fontId="1"/>
  </si>
  <si>
    <t>M 890; O 814; S/M 966; F/M 674, C 1011</t>
    <phoneticPr fontId="1"/>
  </si>
  <si>
    <t>A (11 cm) 1067, A (/C) 909</t>
    <phoneticPr fontId="1"/>
  </si>
  <si>
    <t>O 1175, A 1290, B 1148</t>
    <phoneticPr fontId="1"/>
  </si>
  <si>
    <t>O 1108</t>
    <phoneticPr fontId="1"/>
  </si>
  <si>
    <t>Soil moisture (EC5): O-A</t>
    <phoneticPr fontId="1"/>
  </si>
  <si>
    <t>Soil moisture (EC5): C</t>
    <phoneticPr fontId="1"/>
  </si>
  <si>
    <t>-</t>
    <phoneticPr fontId="1"/>
  </si>
  <si>
    <t>-</t>
    <phoneticPr fontId="1"/>
  </si>
  <si>
    <t>-</t>
    <phoneticPr fontId="1"/>
  </si>
  <si>
    <t>converted (%)</t>
    <phoneticPr fontId="1"/>
  </si>
  <si>
    <t>EC5 calib by DECAGON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</si>
</sst>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quotePrefix="1" applyAlignment="1">
      <alignment wrapText="1"/>
    </xf>
    <xf numFmtId="0" fontId="0" fillId="0" borderId="0" xfId="0" quotePrefix="1"/>
    <xf numFmtId="176" fontId="0" fillId="0" borderId="0" xfId="0" applyNumberFormat="1" applyAlignment="1">
      <alignment wrapText="1"/>
    </xf>
    <xf numFmtId="176" fontId="0" fillId="0" borderId="0" xfId="0" quotePrefix="1" applyNumberFormat="1" applyAlignment="1">
      <alignment wrapText="1"/>
    </xf>
    <xf numFmtId="176" fontId="4" fillId="0" borderId="0" xfId="0" applyNumberFormat="1" applyFont="1"/>
    <xf numFmtId="176" fontId="0" fillId="0" borderId="0" xfId="0" applyNumberFormat="1"/>
    <xf numFmtId="177" fontId="0" fillId="0" borderId="0" xfId="0" applyNumberFormat="1" applyAlignment="1">
      <alignment wrapText="1"/>
    </xf>
    <xf numFmtId="177" fontId="0" fillId="0" borderId="0" xfId="0" applyNumberFormat="1"/>
  </cellXfs>
  <cellStyles count="6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O11"/>
    </sheetView>
  </sheetViews>
  <sheetFormatPr baseColWidth="12" defaultRowHeight="18" x14ac:dyDescent="0"/>
  <sheetData>
    <row r="1" spans="1:15">
      <c r="A1" t="s">
        <v>2</v>
      </c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8</v>
      </c>
      <c r="K1" t="s">
        <v>50</v>
      </c>
      <c r="L1" t="s">
        <v>50</v>
      </c>
      <c r="M1" t="s">
        <v>63</v>
      </c>
      <c r="N1" t="s">
        <v>63</v>
      </c>
      <c r="O1" t="s">
        <v>63</v>
      </c>
    </row>
    <row r="2" spans="1:15">
      <c r="A2" t="s">
        <v>1</v>
      </c>
      <c r="B2" t="s">
        <v>0</v>
      </c>
      <c r="C2" t="s">
        <v>12</v>
      </c>
      <c r="D2" t="s">
        <v>18</v>
      </c>
      <c r="E2" t="s">
        <v>22</v>
      </c>
      <c r="F2" t="s">
        <v>27</v>
      </c>
      <c r="G2" t="s">
        <v>32</v>
      </c>
      <c r="H2" t="s">
        <v>37</v>
      </c>
      <c r="I2" t="s">
        <v>42</v>
      </c>
      <c r="J2" t="s">
        <v>47</v>
      </c>
      <c r="K2" t="s">
        <v>51</v>
      </c>
      <c r="L2" t="s">
        <v>52</v>
      </c>
      <c r="M2" t="s">
        <v>64</v>
      </c>
      <c r="N2" t="s">
        <v>65</v>
      </c>
      <c r="O2" t="s">
        <v>66</v>
      </c>
    </row>
    <row r="3" spans="1:15">
      <c r="A3" t="s">
        <v>4</v>
      </c>
      <c r="B3" t="s">
        <v>6</v>
      </c>
      <c r="C3" t="s">
        <v>13</v>
      </c>
      <c r="D3" s="2" t="s">
        <v>19</v>
      </c>
      <c r="E3" t="s">
        <v>23</v>
      </c>
      <c r="F3" t="s">
        <v>28</v>
      </c>
      <c r="G3" s="2" t="s">
        <v>33</v>
      </c>
      <c r="H3" s="2" t="s">
        <v>38</v>
      </c>
      <c r="I3" s="2" t="s">
        <v>43</v>
      </c>
      <c r="K3" s="2" t="s">
        <v>53</v>
      </c>
      <c r="L3" s="2" t="s">
        <v>55</v>
      </c>
      <c r="M3" s="2" t="s">
        <v>67</v>
      </c>
      <c r="N3" s="2" t="s">
        <v>72</v>
      </c>
      <c r="O3" s="2" t="s">
        <v>77</v>
      </c>
    </row>
    <row r="4" spans="1:15">
      <c r="A4" t="s">
        <v>3</v>
      </c>
      <c r="B4" t="s">
        <v>7</v>
      </c>
      <c r="C4" s="2" t="s">
        <v>14</v>
      </c>
      <c r="D4" s="2" t="s">
        <v>20</v>
      </c>
      <c r="E4" t="s">
        <v>24</v>
      </c>
      <c r="F4" t="s">
        <v>29</v>
      </c>
      <c r="G4" s="2" t="s">
        <v>34</v>
      </c>
      <c r="H4" s="2" t="s">
        <v>39</v>
      </c>
      <c r="I4" s="2" t="s">
        <v>44</v>
      </c>
      <c r="K4" s="2" t="s">
        <v>54</v>
      </c>
      <c r="L4" s="2" t="s">
        <v>56</v>
      </c>
      <c r="M4" s="2" t="s">
        <v>68</v>
      </c>
      <c r="N4" s="2" t="s">
        <v>73</v>
      </c>
      <c r="O4" s="2" t="s">
        <v>78</v>
      </c>
    </row>
    <row r="5" spans="1:15">
      <c r="A5" t="s">
        <v>5</v>
      </c>
      <c r="B5">
        <v>41</v>
      </c>
      <c r="C5">
        <v>431</v>
      </c>
      <c r="D5">
        <v>450</v>
      </c>
      <c r="E5">
        <v>831</v>
      </c>
      <c r="F5">
        <v>1040</v>
      </c>
      <c r="G5">
        <v>999</v>
      </c>
      <c r="H5">
        <v>434</v>
      </c>
      <c r="I5">
        <v>354</v>
      </c>
      <c r="K5">
        <v>98</v>
      </c>
      <c r="L5">
        <v>108</v>
      </c>
      <c r="M5">
        <v>6</v>
      </c>
      <c r="N5">
        <v>4</v>
      </c>
      <c r="O5">
        <v>17</v>
      </c>
    </row>
    <row r="6" spans="1:15" s="1" customFormat="1" ht="57">
      <c r="A6" s="1" t="s">
        <v>16</v>
      </c>
      <c r="B6" s="3" t="s">
        <v>90</v>
      </c>
      <c r="C6" s="1" t="s">
        <v>17</v>
      </c>
      <c r="D6" s="3" t="s">
        <v>92</v>
      </c>
      <c r="E6" s="3" t="s">
        <v>90</v>
      </c>
      <c r="F6" s="3" t="s">
        <v>92</v>
      </c>
      <c r="G6" s="1" t="s">
        <v>35</v>
      </c>
      <c r="H6" s="1" t="s">
        <v>40</v>
      </c>
      <c r="I6" s="1" t="s">
        <v>45</v>
      </c>
      <c r="J6" s="1" t="s">
        <v>48</v>
      </c>
      <c r="K6" s="1" t="s">
        <v>58</v>
      </c>
      <c r="L6" s="1" t="s">
        <v>57</v>
      </c>
      <c r="M6" s="1" t="s">
        <v>69</v>
      </c>
      <c r="N6" s="1" t="s">
        <v>74</v>
      </c>
      <c r="O6" s="1" t="s">
        <v>79</v>
      </c>
    </row>
    <row r="7" spans="1:15" s="1" customFormat="1" ht="141" customHeight="1">
      <c r="A7" s="1" t="s">
        <v>10</v>
      </c>
      <c r="B7" s="1" t="s">
        <v>9</v>
      </c>
      <c r="C7" s="1" t="s">
        <v>15</v>
      </c>
      <c r="D7" s="1" t="s">
        <v>21</v>
      </c>
      <c r="E7" s="1" t="s">
        <v>25</v>
      </c>
      <c r="F7" s="1" t="s">
        <v>30</v>
      </c>
      <c r="G7" s="1" t="s">
        <v>36</v>
      </c>
      <c r="H7" s="1" t="s">
        <v>41</v>
      </c>
      <c r="I7" s="1" t="s">
        <v>46</v>
      </c>
      <c r="J7" s="1" t="s">
        <v>49</v>
      </c>
      <c r="K7" s="1" t="s">
        <v>60</v>
      </c>
      <c r="L7" s="1" t="s">
        <v>59</v>
      </c>
      <c r="M7" s="1" t="s">
        <v>70</v>
      </c>
      <c r="N7" s="1" t="s">
        <v>75</v>
      </c>
      <c r="O7" s="1" t="s">
        <v>80</v>
      </c>
    </row>
    <row r="8" spans="1:15" s="1" customFormat="1" ht="34" customHeight="1">
      <c r="A8" s="1" t="s">
        <v>88</v>
      </c>
      <c r="B8" s="3" t="s">
        <v>90</v>
      </c>
      <c r="C8" s="3" t="s">
        <v>90</v>
      </c>
      <c r="D8" s="1">
        <v>920</v>
      </c>
      <c r="E8" s="1">
        <v>1187</v>
      </c>
      <c r="F8" s="1">
        <v>1166</v>
      </c>
      <c r="G8" s="1">
        <v>814</v>
      </c>
      <c r="H8" s="1">
        <v>1067</v>
      </c>
      <c r="I8" s="1">
        <v>1175</v>
      </c>
      <c r="J8" s="1">
        <v>1108</v>
      </c>
      <c r="K8" s="1">
        <v>1171</v>
      </c>
      <c r="L8" s="3" t="s">
        <v>90</v>
      </c>
      <c r="M8" s="1">
        <v>1187</v>
      </c>
      <c r="N8" s="1">
        <v>795</v>
      </c>
      <c r="O8" s="1">
        <v>1238</v>
      </c>
    </row>
    <row r="9" spans="1:15" s="5" customFormat="1" ht="34" customHeight="1">
      <c r="A9" s="5" t="s">
        <v>93</v>
      </c>
      <c r="B9" s="6" t="s">
        <v>90</v>
      </c>
      <c r="C9" s="6" t="s">
        <v>90</v>
      </c>
      <c r="D9" s="7">
        <f t="shared" ref="D9:K9" si="0">0.054*D8-14.322</f>
        <v>35.358000000000004</v>
      </c>
      <c r="E9" s="7">
        <f t="shared" si="0"/>
        <v>49.775999999999996</v>
      </c>
      <c r="F9" s="7">
        <f t="shared" si="0"/>
        <v>48.641999999999996</v>
      </c>
      <c r="G9" s="7">
        <f t="shared" si="0"/>
        <v>29.633999999999997</v>
      </c>
      <c r="H9" s="7">
        <f t="shared" si="0"/>
        <v>43.296000000000006</v>
      </c>
      <c r="I9" s="7">
        <f t="shared" si="0"/>
        <v>49.128</v>
      </c>
      <c r="J9" s="7">
        <f t="shared" si="0"/>
        <v>45.510000000000005</v>
      </c>
      <c r="K9" s="7">
        <f t="shared" si="0"/>
        <v>48.912000000000006</v>
      </c>
      <c r="L9" s="6" t="s">
        <v>90</v>
      </c>
      <c r="M9" s="7">
        <f>0.054*M8-14.322</f>
        <v>49.775999999999996</v>
      </c>
      <c r="N9" s="7">
        <f>0.054*N8-14.322</f>
        <v>28.608000000000001</v>
      </c>
      <c r="O9" s="7">
        <f>0.054*O8-14.322</f>
        <v>52.53</v>
      </c>
    </row>
    <row r="10" spans="1:15" ht="31">
      <c r="A10" s="1" t="s">
        <v>89</v>
      </c>
      <c r="B10">
        <v>1144</v>
      </c>
      <c r="C10" s="4" t="s">
        <v>90</v>
      </c>
      <c r="D10" s="4" t="s">
        <v>91</v>
      </c>
      <c r="E10">
        <v>887</v>
      </c>
      <c r="F10">
        <v>1010</v>
      </c>
      <c r="G10">
        <v>1011</v>
      </c>
      <c r="H10">
        <v>909</v>
      </c>
      <c r="I10">
        <v>1148</v>
      </c>
      <c r="J10" s="4" t="s">
        <v>90</v>
      </c>
      <c r="K10" s="3" t="s">
        <v>90</v>
      </c>
      <c r="L10">
        <v>1147</v>
      </c>
      <c r="M10">
        <v>940</v>
      </c>
      <c r="N10" s="3" t="s">
        <v>91</v>
      </c>
      <c r="O10">
        <v>1132</v>
      </c>
    </row>
    <row r="11" spans="1:15" s="8" customFormat="1" ht="34" customHeight="1">
      <c r="A11" s="5" t="s">
        <v>93</v>
      </c>
      <c r="B11" s="8">
        <f>0.0404*B10-1.8343</f>
        <v>44.383299999999998</v>
      </c>
      <c r="C11" s="6" t="s">
        <v>90</v>
      </c>
      <c r="D11" s="6" t="s">
        <v>90</v>
      </c>
      <c r="E11" s="8">
        <f>0.0404*E10-1.8343</f>
        <v>34.000500000000002</v>
      </c>
      <c r="F11" s="8">
        <f>0.0404*F10-1.8343</f>
        <v>38.969699999999996</v>
      </c>
      <c r="G11" s="8">
        <f>0.0404*G10-1.8343</f>
        <v>39.010100000000001</v>
      </c>
      <c r="H11" s="8">
        <f>0.0404*H10-1.8343</f>
        <v>34.889299999999999</v>
      </c>
      <c r="I11" s="8">
        <f>0.0404*I10-1.8343</f>
        <v>44.544899999999998</v>
      </c>
      <c r="J11" s="6" t="s">
        <v>90</v>
      </c>
      <c r="K11" s="6" t="s">
        <v>90</v>
      </c>
      <c r="L11" s="8">
        <f>0.0404*L10-1.8343</f>
        <v>44.5045</v>
      </c>
      <c r="M11" s="8">
        <f>0.0404*M10-1.8343</f>
        <v>36.1417</v>
      </c>
      <c r="N11" s="6" t="s">
        <v>90</v>
      </c>
      <c r="O11" s="8">
        <f>0.0404*O10-1.8343</f>
        <v>43.898499999999999</v>
      </c>
    </row>
    <row r="12" spans="1:15" s="1" customFormat="1" ht="56" customHeight="1">
      <c r="A12" s="1" t="s">
        <v>11</v>
      </c>
      <c r="B12" s="1" t="s">
        <v>82</v>
      </c>
      <c r="D12" s="1" t="s">
        <v>83</v>
      </c>
      <c r="E12" s="1" t="s">
        <v>26</v>
      </c>
      <c r="F12" s="1" t="s">
        <v>31</v>
      </c>
      <c r="G12" s="1" t="s">
        <v>84</v>
      </c>
      <c r="H12" s="1" t="s">
        <v>85</v>
      </c>
      <c r="I12" s="1" t="s">
        <v>86</v>
      </c>
      <c r="J12" s="1" t="s">
        <v>87</v>
      </c>
      <c r="K12" s="1" t="s">
        <v>61</v>
      </c>
      <c r="L12" s="1" t="s">
        <v>62</v>
      </c>
      <c r="M12" s="1" t="s">
        <v>71</v>
      </c>
      <c r="N12" s="1" t="s">
        <v>76</v>
      </c>
      <c r="O12" s="1" t="s">
        <v>81</v>
      </c>
    </row>
    <row r="13" spans="1:15">
      <c r="A13" s="1"/>
    </row>
    <row r="14" spans="1:15">
      <c r="A14" s="1"/>
    </row>
    <row r="15" spans="1:15">
      <c r="B15">
        <v>1103</v>
      </c>
      <c r="D15">
        <v>800</v>
      </c>
      <c r="G15">
        <v>731</v>
      </c>
      <c r="H15">
        <v>834</v>
      </c>
      <c r="I15">
        <v>1143</v>
      </c>
      <c r="J15">
        <v>970</v>
      </c>
    </row>
    <row r="16" spans="1:15">
      <c r="B16">
        <v>1195</v>
      </c>
      <c r="D16">
        <v>735</v>
      </c>
      <c r="G16">
        <v>953</v>
      </c>
      <c r="H16">
        <v>984</v>
      </c>
      <c r="I16">
        <v>1153</v>
      </c>
      <c r="J16">
        <v>1051</v>
      </c>
    </row>
    <row r="17" spans="2:10">
      <c r="B17">
        <v>1135</v>
      </c>
      <c r="D17">
        <f>AVERAGE(D15:D16)</f>
        <v>767.5</v>
      </c>
      <c r="G17">
        <v>985</v>
      </c>
      <c r="H17">
        <f>AVERAGE(H15:H16)</f>
        <v>909</v>
      </c>
      <c r="I17">
        <f>AVERAGE(I15:I16)</f>
        <v>1148</v>
      </c>
      <c r="J17">
        <v>1142</v>
      </c>
    </row>
    <row r="18" spans="2:10">
      <c r="B18">
        <f>AVERAGE(B15:B17)</f>
        <v>1144.3333333333333</v>
      </c>
      <c r="G18">
        <f>AVERAGE(G15:G17)</f>
        <v>889.66666666666663</v>
      </c>
      <c r="J18">
        <v>1138</v>
      </c>
    </row>
    <row r="19" spans="2:10">
      <c r="D19">
        <v>768</v>
      </c>
      <c r="J19">
        <v>1238</v>
      </c>
    </row>
    <row r="20" spans="2:10">
      <c r="B20">
        <v>1189</v>
      </c>
      <c r="D20">
        <v>1071</v>
      </c>
      <c r="G20">
        <v>815</v>
      </c>
      <c r="J20">
        <f>AVERAGE(J15:J19)</f>
        <v>1107.8</v>
      </c>
    </row>
    <row r="21" spans="2:10">
      <c r="B21">
        <v>1189</v>
      </c>
      <c r="D21">
        <f>AVERAGE(D19:D20)</f>
        <v>919.5</v>
      </c>
      <c r="G21">
        <v>814</v>
      </c>
    </row>
    <row r="22" spans="2:10">
      <c r="B22">
        <v>1186</v>
      </c>
      <c r="G22">
        <v>814</v>
      </c>
    </row>
    <row r="23" spans="2:10">
      <c r="B23">
        <f>AVERAGE(B20:B22)</f>
        <v>1188</v>
      </c>
      <c r="G23">
        <f>AVERAGE(G20:G22)</f>
        <v>814.33333333333337</v>
      </c>
    </row>
    <row r="25" spans="2:10">
      <c r="G25">
        <v>1166</v>
      </c>
    </row>
    <row r="26" spans="2:10">
      <c r="G26">
        <v>883</v>
      </c>
    </row>
    <row r="27" spans="2:10">
      <c r="G27">
        <v>1075</v>
      </c>
    </row>
    <row r="28" spans="2:10">
      <c r="G28">
        <v>739</v>
      </c>
    </row>
    <row r="29" spans="2:10">
      <c r="G29">
        <f>AVERAGE(G25:G28)</f>
        <v>965.75</v>
      </c>
    </row>
    <row r="31" spans="2:10">
      <c r="G31">
        <v>540</v>
      </c>
    </row>
    <row r="32" spans="2:10">
      <c r="G32">
        <v>581</v>
      </c>
    </row>
    <row r="33" spans="7:7">
      <c r="G33">
        <v>961</v>
      </c>
    </row>
    <row r="34" spans="7:7">
      <c r="G34">
        <v>613</v>
      </c>
    </row>
    <row r="35" spans="7:7">
      <c r="G35">
        <f>AVERAGE(G31:G34)</f>
        <v>673.75</v>
      </c>
    </row>
    <row r="37" spans="7:7">
      <c r="G37">
        <v>1003</v>
      </c>
    </row>
    <row r="38" spans="7:7">
      <c r="G38">
        <v>1047</v>
      </c>
    </row>
    <row r="39" spans="7:7">
      <c r="G39">
        <v>1047</v>
      </c>
    </row>
    <row r="40" spans="7:7">
      <c r="G40">
        <v>863</v>
      </c>
    </row>
    <row r="41" spans="7:7">
      <c r="G41">
        <v>1096</v>
      </c>
    </row>
    <row r="42" spans="7:7">
      <c r="G42">
        <f>AVERAGE(G37:G41)</f>
        <v>1011.2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2" sqref="M2:M12"/>
    </sheetView>
  </sheetViews>
  <sheetFormatPr baseColWidth="12" defaultRowHeight="18" x14ac:dyDescent="0"/>
  <cols>
    <col min="13" max="13" width="12.83203125" style="10"/>
  </cols>
  <sheetData>
    <row r="1" spans="1:13" ht="31">
      <c r="A1" t="s">
        <v>2</v>
      </c>
      <c r="B1" t="s">
        <v>1</v>
      </c>
      <c r="C1" t="s">
        <v>4</v>
      </c>
      <c r="D1" t="s">
        <v>3</v>
      </c>
      <c r="E1" t="s">
        <v>5</v>
      </c>
      <c r="F1" s="1" t="s">
        <v>16</v>
      </c>
      <c r="G1" s="1" t="s">
        <v>10</v>
      </c>
      <c r="H1" s="1" t="s">
        <v>88</v>
      </c>
      <c r="I1" s="5" t="s">
        <v>93</v>
      </c>
      <c r="J1" s="5" t="s">
        <v>94</v>
      </c>
      <c r="K1" s="1" t="s">
        <v>89</v>
      </c>
      <c r="L1" s="5" t="s">
        <v>93</v>
      </c>
      <c r="M1" s="9" t="s">
        <v>94</v>
      </c>
    </row>
    <row r="2" spans="1:13" ht="70">
      <c r="A2" t="s">
        <v>8</v>
      </c>
      <c r="B2" t="s">
        <v>0</v>
      </c>
      <c r="C2" t="s">
        <v>6</v>
      </c>
      <c r="D2" t="s">
        <v>7</v>
      </c>
      <c r="E2">
        <v>41</v>
      </c>
      <c r="F2" s="3" t="s">
        <v>90</v>
      </c>
      <c r="G2" s="1" t="s">
        <v>9</v>
      </c>
      <c r="H2" s="3" t="s">
        <v>90</v>
      </c>
      <c r="I2" s="6" t="s">
        <v>90</v>
      </c>
      <c r="J2" s="6" t="s">
        <v>90</v>
      </c>
      <c r="K2">
        <v>1144</v>
      </c>
      <c r="L2" s="8">
        <f>0.0404*K2-1.8343</f>
        <v>44.383299999999998</v>
      </c>
      <c r="M2" s="10">
        <f>0.085*K2-48</f>
        <v>49.240000000000009</v>
      </c>
    </row>
    <row r="3" spans="1:13" ht="135">
      <c r="A3" t="s">
        <v>8</v>
      </c>
      <c r="B3" t="s">
        <v>12</v>
      </c>
      <c r="C3" t="s">
        <v>13</v>
      </c>
      <c r="D3" s="2" t="s">
        <v>14</v>
      </c>
      <c r="E3">
        <v>431</v>
      </c>
      <c r="F3" s="1" t="s">
        <v>17</v>
      </c>
      <c r="G3" s="1" t="s">
        <v>15</v>
      </c>
      <c r="H3" s="3" t="s">
        <v>90</v>
      </c>
      <c r="I3" s="6" t="s">
        <v>90</v>
      </c>
      <c r="J3" s="6" t="s">
        <v>90</v>
      </c>
      <c r="K3" s="4" t="s">
        <v>90</v>
      </c>
      <c r="L3" s="6" t="s">
        <v>90</v>
      </c>
      <c r="M3" s="6" t="s">
        <v>90</v>
      </c>
    </row>
    <row r="4" spans="1:13" ht="83">
      <c r="A4" t="s">
        <v>8</v>
      </c>
      <c r="B4" t="s">
        <v>18</v>
      </c>
      <c r="C4" s="2" t="s">
        <v>19</v>
      </c>
      <c r="D4" s="2" t="s">
        <v>20</v>
      </c>
      <c r="E4">
        <v>450</v>
      </c>
      <c r="F4" s="3" t="s">
        <v>92</v>
      </c>
      <c r="G4" s="1" t="s">
        <v>21</v>
      </c>
      <c r="H4" s="1">
        <v>920</v>
      </c>
      <c r="I4" s="7">
        <f t="shared" ref="I4:I11" si="0">0.054*H4-14.322</f>
        <v>35.358000000000004</v>
      </c>
      <c r="J4" s="7">
        <f t="shared" ref="J4:J11" si="1">0.072*H4-39.3</f>
        <v>26.939999999999998</v>
      </c>
      <c r="K4" s="4" t="s">
        <v>91</v>
      </c>
      <c r="L4" s="6" t="s">
        <v>90</v>
      </c>
      <c r="M4" s="6" t="s">
        <v>90</v>
      </c>
    </row>
    <row r="5" spans="1:13" ht="57">
      <c r="A5" t="s">
        <v>8</v>
      </c>
      <c r="B5" t="s">
        <v>22</v>
      </c>
      <c r="C5" t="s">
        <v>23</v>
      </c>
      <c r="D5" t="s">
        <v>24</v>
      </c>
      <c r="E5">
        <v>831</v>
      </c>
      <c r="F5" s="3" t="s">
        <v>90</v>
      </c>
      <c r="G5" s="1" t="s">
        <v>25</v>
      </c>
      <c r="H5" s="1">
        <v>1187</v>
      </c>
      <c r="I5" s="7">
        <f t="shared" si="0"/>
        <v>49.775999999999996</v>
      </c>
      <c r="J5" s="7">
        <f t="shared" si="1"/>
        <v>46.164000000000001</v>
      </c>
      <c r="K5">
        <v>887</v>
      </c>
      <c r="L5" s="8">
        <f>0.0404*K5-1.8343</f>
        <v>34.000500000000002</v>
      </c>
      <c r="M5" s="10">
        <f>0.085*K5-48</f>
        <v>27.39500000000001</v>
      </c>
    </row>
    <row r="6" spans="1:13" ht="44">
      <c r="A6" t="s">
        <v>8</v>
      </c>
      <c r="B6" t="s">
        <v>27</v>
      </c>
      <c r="C6" t="s">
        <v>28</v>
      </c>
      <c r="D6" t="s">
        <v>29</v>
      </c>
      <c r="E6">
        <v>1040</v>
      </c>
      <c r="F6" s="3" t="s">
        <v>92</v>
      </c>
      <c r="G6" s="1" t="s">
        <v>30</v>
      </c>
      <c r="H6" s="1">
        <v>1166</v>
      </c>
      <c r="I6" s="7">
        <f t="shared" si="0"/>
        <v>48.641999999999996</v>
      </c>
      <c r="J6" s="7">
        <f t="shared" si="1"/>
        <v>44.652000000000001</v>
      </c>
      <c r="K6">
        <v>1010</v>
      </c>
      <c r="L6" s="8">
        <f>0.0404*K6-1.8343</f>
        <v>38.969699999999996</v>
      </c>
      <c r="M6" s="10">
        <f>0.085*K6-48</f>
        <v>37.850000000000009</v>
      </c>
    </row>
    <row r="7" spans="1:13" ht="57">
      <c r="A7" t="s">
        <v>8</v>
      </c>
      <c r="B7" t="s">
        <v>32</v>
      </c>
      <c r="C7" s="2" t="s">
        <v>33</v>
      </c>
      <c r="D7" s="2" t="s">
        <v>34</v>
      </c>
      <c r="E7">
        <v>999</v>
      </c>
      <c r="F7" s="1" t="s">
        <v>35</v>
      </c>
      <c r="G7" s="1" t="s">
        <v>36</v>
      </c>
      <c r="H7" s="1">
        <v>814</v>
      </c>
      <c r="I7" s="7">
        <f t="shared" si="0"/>
        <v>29.633999999999997</v>
      </c>
      <c r="J7" s="7">
        <f t="shared" si="1"/>
        <v>19.308</v>
      </c>
      <c r="K7">
        <v>1011</v>
      </c>
      <c r="L7" s="8">
        <f>0.0404*K7-1.8343</f>
        <v>39.010100000000001</v>
      </c>
      <c r="M7" s="10">
        <f>0.085*K7-48</f>
        <v>37.935000000000002</v>
      </c>
    </row>
    <row r="8" spans="1:13" ht="44">
      <c r="A8" t="s">
        <v>8</v>
      </c>
      <c r="B8" t="s">
        <v>37</v>
      </c>
      <c r="C8" s="2" t="s">
        <v>38</v>
      </c>
      <c r="D8" s="2" t="s">
        <v>39</v>
      </c>
      <c r="E8">
        <v>434</v>
      </c>
      <c r="F8" s="1" t="s">
        <v>40</v>
      </c>
      <c r="G8" s="1" t="s">
        <v>41</v>
      </c>
      <c r="H8" s="1">
        <v>1067</v>
      </c>
      <c r="I8" s="7">
        <f t="shared" si="0"/>
        <v>43.296000000000006</v>
      </c>
      <c r="J8" s="7">
        <f t="shared" si="1"/>
        <v>37.524000000000001</v>
      </c>
      <c r="K8">
        <v>909</v>
      </c>
      <c r="L8" s="8">
        <f>0.0404*K8-1.8343</f>
        <v>34.889299999999999</v>
      </c>
      <c r="M8" s="10">
        <f>0.085*K8-48</f>
        <v>29.265000000000001</v>
      </c>
    </row>
    <row r="9" spans="1:13" ht="44">
      <c r="A9" t="s">
        <v>8</v>
      </c>
      <c r="B9" t="s">
        <v>42</v>
      </c>
      <c r="C9" s="2" t="s">
        <v>43</v>
      </c>
      <c r="D9" s="2" t="s">
        <v>44</v>
      </c>
      <c r="E9">
        <v>354</v>
      </c>
      <c r="F9" s="1" t="s">
        <v>45</v>
      </c>
      <c r="G9" s="1" t="s">
        <v>46</v>
      </c>
      <c r="H9" s="1">
        <v>1175</v>
      </c>
      <c r="I9" s="7">
        <f t="shared" si="0"/>
        <v>49.128</v>
      </c>
      <c r="J9" s="7">
        <f t="shared" si="1"/>
        <v>45.3</v>
      </c>
      <c r="K9">
        <v>1148</v>
      </c>
      <c r="L9" s="8">
        <f>0.0404*K9-1.8343</f>
        <v>44.544899999999998</v>
      </c>
      <c r="M9" s="10">
        <f>0.085*K9-48</f>
        <v>49.580000000000013</v>
      </c>
    </row>
    <row r="10" spans="1:13" ht="44">
      <c r="A10" t="s">
        <v>8</v>
      </c>
      <c r="B10" t="s">
        <v>47</v>
      </c>
      <c r="F10" s="1" t="s">
        <v>48</v>
      </c>
      <c r="G10" s="1" t="s">
        <v>49</v>
      </c>
      <c r="H10" s="1">
        <v>1108</v>
      </c>
      <c r="I10" s="7">
        <f t="shared" si="0"/>
        <v>45.510000000000005</v>
      </c>
      <c r="J10" s="7">
        <f t="shared" si="1"/>
        <v>40.475999999999999</v>
      </c>
      <c r="K10" s="4" t="s">
        <v>90</v>
      </c>
      <c r="L10" s="6" t="s">
        <v>90</v>
      </c>
      <c r="M10" s="6" t="s">
        <v>90</v>
      </c>
    </row>
    <row r="11" spans="1:13" ht="57">
      <c r="A11" t="s">
        <v>50</v>
      </c>
      <c r="B11" t="s">
        <v>51</v>
      </c>
      <c r="C11" s="2" t="s">
        <v>53</v>
      </c>
      <c r="D11" s="2" t="s">
        <v>54</v>
      </c>
      <c r="E11">
        <v>98</v>
      </c>
      <c r="F11" s="1" t="s">
        <v>58</v>
      </c>
      <c r="G11" s="1" t="s">
        <v>60</v>
      </c>
      <c r="H11" s="1">
        <v>1171</v>
      </c>
      <c r="I11" s="7">
        <f t="shared" si="0"/>
        <v>48.912000000000006</v>
      </c>
      <c r="J11" s="7">
        <f t="shared" si="1"/>
        <v>45.012</v>
      </c>
      <c r="K11" s="3" t="s">
        <v>90</v>
      </c>
      <c r="L11" s="6" t="s">
        <v>90</v>
      </c>
      <c r="M11" s="6" t="s">
        <v>90</v>
      </c>
    </row>
    <row r="12" spans="1:13" ht="57">
      <c r="A12" t="s">
        <v>50</v>
      </c>
      <c r="B12" t="s">
        <v>52</v>
      </c>
      <c r="C12" s="2" t="s">
        <v>55</v>
      </c>
      <c r="D12" s="2" t="s">
        <v>56</v>
      </c>
      <c r="E12">
        <v>108</v>
      </c>
      <c r="F12" s="1" t="s">
        <v>57</v>
      </c>
      <c r="G12" s="1" t="s">
        <v>59</v>
      </c>
      <c r="H12" s="3" t="s">
        <v>90</v>
      </c>
      <c r="I12" s="6" t="s">
        <v>90</v>
      </c>
      <c r="J12" s="6" t="s">
        <v>90</v>
      </c>
      <c r="K12">
        <v>1147</v>
      </c>
      <c r="L12" s="8">
        <f>0.0404*K12-1.8343</f>
        <v>44.5045</v>
      </c>
      <c r="M12" s="10">
        <f>0.085*K12-48</f>
        <v>49.495000000000005</v>
      </c>
    </row>
    <row r="13" spans="1:13" ht="57">
      <c r="A13" t="s">
        <v>63</v>
      </c>
      <c r="B13" t="s">
        <v>64</v>
      </c>
      <c r="C13" s="2" t="s">
        <v>67</v>
      </c>
      <c r="D13" s="2" t="s">
        <v>68</v>
      </c>
      <c r="E13">
        <v>6</v>
      </c>
      <c r="F13" s="1" t="s">
        <v>69</v>
      </c>
      <c r="G13" s="1" t="s">
        <v>70</v>
      </c>
      <c r="H13" s="1">
        <v>1187</v>
      </c>
      <c r="I13" s="7">
        <f>0.054*H13-14.322</f>
        <v>49.775999999999996</v>
      </c>
      <c r="J13" s="7"/>
      <c r="K13">
        <v>940</v>
      </c>
      <c r="L13" s="8">
        <f>0.0404*K13-1.8343</f>
        <v>36.1417</v>
      </c>
      <c r="M13" s="10">
        <f>0.085*K13-48</f>
        <v>31.900000000000006</v>
      </c>
    </row>
    <row r="14" spans="1:13" ht="57">
      <c r="A14" t="s">
        <v>63</v>
      </c>
      <c r="B14" t="s">
        <v>65</v>
      </c>
      <c r="C14" s="2" t="s">
        <v>72</v>
      </c>
      <c r="D14" s="2" t="s">
        <v>73</v>
      </c>
      <c r="E14">
        <v>4</v>
      </c>
      <c r="F14" s="1" t="s">
        <v>74</v>
      </c>
      <c r="G14" s="1" t="s">
        <v>75</v>
      </c>
      <c r="H14" s="1">
        <v>795</v>
      </c>
      <c r="I14" s="7">
        <f>0.054*H14-14.322</f>
        <v>28.608000000000001</v>
      </c>
      <c r="J14" s="7"/>
      <c r="K14" s="3" t="s">
        <v>91</v>
      </c>
      <c r="L14" s="6" t="s">
        <v>90</v>
      </c>
      <c r="M14" s="6" t="s">
        <v>90</v>
      </c>
    </row>
    <row r="15" spans="1:13" ht="57">
      <c r="A15" t="s">
        <v>63</v>
      </c>
      <c r="B15" t="s">
        <v>66</v>
      </c>
      <c r="C15" s="2" t="s">
        <v>77</v>
      </c>
      <c r="D15" s="2" t="s">
        <v>78</v>
      </c>
      <c r="E15">
        <v>17</v>
      </c>
      <c r="F15" s="1" t="s">
        <v>79</v>
      </c>
      <c r="G15" s="1" t="s">
        <v>80</v>
      </c>
      <c r="H15" s="1">
        <v>1238</v>
      </c>
      <c r="I15" s="7">
        <f>0.054*H15-14.322</f>
        <v>52.53</v>
      </c>
      <c r="J15" s="7"/>
      <c r="K15">
        <v>1132</v>
      </c>
      <c r="L15" s="8">
        <f>0.0404*K15-1.8343</f>
        <v>43.898499999999999</v>
      </c>
      <c r="M15" s="10">
        <f>0.085*K15-48</f>
        <v>48.220000000000013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 Kazuyuki</dc:creator>
  <cp:lastModifiedBy>Saito Kazuyuki</cp:lastModifiedBy>
  <dcterms:created xsi:type="dcterms:W3CDTF">2015-02-10T00:08:43Z</dcterms:created>
  <dcterms:modified xsi:type="dcterms:W3CDTF">2015-02-17T07:11:08Z</dcterms:modified>
</cp:coreProperties>
</file>